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75" windowHeight="90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2" i="1"/>
  <c r="C22"/>
  <c r="H22" s="1"/>
  <c r="G21"/>
  <c r="H21" s="1"/>
  <c r="H20"/>
  <c r="H19"/>
  <c r="H18"/>
  <c r="H17"/>
  <c r="H16"/>
  <c r="G15"/>
  <c r="H15" s="1"/>
  <c r="H14"/>
  <c r="G13"/>
  <c r="C13"/>
  <c r="H13" s="1"/>
  <c r="G12"/>
  <c r="H12" s="1"/>
  <c r="G11"/>
  <c r="H11" s="1"/>
  <c r="G10"/>
  <c r="H10" s="1"/>
  <c r="G9"/>
  <c r="C9"/>
  <c r="H9" s="1"/>
  <c r="H8"/>
</calcChain>
</file>

<file path=xl/sharedStrings.xml><?xml version="1.0" encoding="utf-8"?>
<sst xmlns="http://schemas.openxmlformats.org/spreadsheetml/2006/main" count="78" uniqueCount="42">
  <si>
    <t>CONSOLIDATED QUARTERLY REPORT ON GOVERNMENT PROJECTS, PROGRAMS OR ACTIVITIES</t>
  </si>
  <si>
    <t>For the 1st Quarter, CY 2017</t>
  </si>
  <si>
    <t>CITY OF ILOILO</t>
  </si>
  <si>
    <t>PROGRAM or PROJECT</t>
  </si>
  <si>
    <t>LOCATION</t>
  </si>
  <si>
    <t xml:space="preserve">TOTAL COST  </t>
  </si>
  <si>
    <t>DATE STARTED</t>
  </si>
  <si>
    <t>TARGET COMPLETION DATE</t>
  </si>
  <si>
    <t>PROJECT STATUS</t>
  </si>
  <si>
    <t>Balance</t>
  </si>
  <si>
    <t>NO. of EXTENSIONS,    if any</t>
  </si>
  <si>
    <t>REMARKS</t>
  </si>
  <si>
    <t>% of Completion</t>
  </si>
  <si>
    <t>Total Cost Incurred to Date</t>
  </si>
  <si>
    <t>Travelling Allowance for Barangay Nutrition Scholars (National Nutrition Council)</t>
  </si>
  <si>
    <t>Iloilo City</t>
  </si>
  <si>
    <t>2006</t>
  </si>
  <si>
    <t>continuing</t>
  </si>
  <si>
    <t>Financial Assistance - persons/families in crisis situation</t>
  </si>
  <si>
    <t>2007</t>
  </si>
  <si>
    <t>Benefit Payment-Maternity Care Package, Animal Bite Treatment Center &amp; TB-DOTS Package</t>
  </si>
  <si>
    <t>2014</t>
  </si>
  <si>
    <t>PhilHealth Capitation Fund</t>
  </si>
  <si>
    <t>NAPC Integrated Community Food Production Program (LGSF-BUB)</t>
  </si>
  <si>
    <t>2015</t>
  </si>
  <si>
    <t>Supplementary Feeding Program</t>
  </si>
  <si>
    <t>2013</t>
  </si>
  <si>
    <t>Work the World Dental Affiliation Program</t>
  </si>
  <si>
    <t xml:space="preserve">Construction of 2 storey Standard Evacuation Center </t>
  </si>
  <si>
    <t>2016</t>
  </si>
  <si>
    <t>Distribution of Stipend for Social Pensioner</t>
  </si>
  <si>
    <t>Rehabilitation of LaPaz Tennis Court @ LaPaz Plaza</t>
  </si>
  <si>
    <t xml:space="preserve">Orientation on the Field Health Service Information System/FHSIS- I ClinicSys </t>
  </si>
  <si>
    <t>Reactivation of TB Task Force</t>
  </si>
  <si>
    <t>Maintenance of Local Roads (DPWH)</t>
  </si>
  <si>
    <t>DOH - Sundown Clinic</t>
  </si>
  <si>
    <t>Bureau of Fire Protection Support Program</t>
  </si>
  <si>
    <t xml:space="preserve">     We hereby certify that we have reviewed the contents and hereby attest to the veracity and correctness of the data or information contained in this document.</t>
  </si>
  <si>
    <t>MICHELLE O. LOPEZ</t>
  </si>
  <si>
    <t>JED PATRICK E. MABILOG</t>
  </si>
  <si>
    <t>City Accountant</t>
  </si>
  <si>
    <t>City Mayor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</si>
</sst>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15" fontId="8" fillId="0" borderId="11" xfId="0" quotePrefix="1" applyNumberFormat="1" applyFont="1" applyFill="1" applyBorder="1" applyAlignment="1">
      <alignment horizontal="center" vertical="center"/>
    </xf>
    <xf numFmtId="15" fontId="8" fillId="0" borderId="11" xfId="0" applyNumberFormat="1" applyFont="1" applyFill="1" applyBorder="1" applyAlignment="1">
      <alignment horizontal="center" vertical="center"/>
    </xf>
    <xf numFmtId="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43" fontId="8" fillId="2" borderId="10" xfId="1" applyFont="1" applyFill="1" applyBorder="1" applyAlignment="1">
      <alignment horizontal="center" vertical="center"/>
    </xf>
    <xf numFmtId="15" fontId="8" fillId="2" borderId="10" xfId="0" quotePrefix="1" applyNumberFormat="1" applyFont="1" applyFill="1" applyBorder="1" applyAlignment="1">
      <alignment horizontal="center" vertical="center"/>
    </xf>
    <xf numFmtId="15" fontId="8" fillId="2" borderId="10" xfId="0" applyNumberFormat="1" applyFont="1" applyFill="1" applyBorder="1" applyAlignment="1">
      <alignment horizontal="center" vertical="center"/>
    </xf>
    <xf numFmtId="9" fontId="8" fillId="2" borderId="10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43" fontId="8" fillId="0" borderId="10" xfId="1" applyFont="1" applyFill="1" applyBorder="1" applyAlignment="1">
      <alignment horizontal="center" vertical="center"/>
    </xf>
    <xf numFmtId="15" fontId="8" fillId="0" borderId="10" xfId="0" quotePrefix="1" applyNumberFormat="1" applyFont="1" applyFill="1" applyBorder="1" applyAlignment="1">
      <alignment horizontal="center" vertical="center"/>
    </xf>
    <xf numFmtId="15" fontId="8" fillId="0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15" fontId="0" fillId="0" borderId="15" xfId="0" quotePrefix="1" applyNumberFormat="1" applyFill="1" applyBorder="1" applyAlignment="1">
      <alignment horizontal="center" vertical="center"/>
    </xf>
    <xf numFmtId="15" fontId="0" fillId="0" borderId="15" xfId="0" applyNumberFormat="1" applyFill="1" applyBorder="1" applyAlignment="1">
      <alignment horizontal="center" vertical="center"/>
    </xf>
    <xf numFmtId="15" fontId="0" fillId="2" borderId="15" xfId="0" quotePrefix="1" applyNumberForma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 wrapText="1"/>
    </xf>
    <xf numFmtId="43" fontId="0" fillId="2" borderId="19" xfId="1" applyFont="1" applyFill="1" applyBorder="1" applyAlignment="1">
      <alignment horizontal="right" vertical="center"/>
    </xf>
    <xf numFmtId="43" fontId="8" fillId="2" borderId="15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43" fontId="8" fillId="0" borderId="21" xfId="1" applyFont="1" applyFill="1" applyBorder="1" applyAlignment="1">
      <alignment horizontal="right" vertical="center"/>
    </xf>
    <xf numFmtId="15" fontId="8" fillId="0" borderId="21" xfId="0" quotePrefix="1" applyNumberFormat="1" applyFont="1" applyFill="1" applyBorder="1" applyAlignment="1">
      <alignment horizontal="center" vertical="center"/>
    </xf>
    <xf numFmtId="15" fontId="8" fillId="0" borderId="21" xfId="0" applyNumberFormat="1" applyFont="1" applyFill="1" applyBorder="1" applyAlignment="1">
      <alignment horizontal="center" vertical="center"/>
    </xf>
    <xf numFmtId="9" fontId="8" fillId="0" borderId="21" xfId="0" applyNumberFormat="1" applyFont="1" applyFill="1" applyBorder="1" applyAlignment="1">
      <alignment horizontal="center" vertical="center"/>
    </xf>
    <xf numFmtId="43" fontId="8" fillId="0" borderId="22" xfId="1" applyFont="1" applyFill="1" applyBorder="1" applyAlignment="1">
      <alignment vertical="center"/>
    </xf>
    <xf numFmtId="43" fontId="8" fillId="0" borderId="22" xfId="0" applyNumberFormat="1" applyFont="1" applyFill="1" applyBorder="1" applyAlignment="1">
      <alignment vertical="center"/>
    </xf>
    <xf numFmtId="0" fontId="8" fillId="0" borderId="23" xfId="0" applyFont="1" applyFill="1" applyBorder="1"/>
    <xf numFmtId="0" fontId="9" fillId="0" borderId="24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0" fillId="0" borderId="0" xfId="0" applyBorder="1"/>
    <xf numFmtId="43" fontId="0" fillId="0" borderId="0" xfId="1" applyFont="1" applyBorder="1"/>
    <xf numFmtId="0" fontId="11" fillId="0" borderId="0" xfId="0" applyFont="1"/>
    <xf numFmtId="0" fontId="11" fillId="0" borderId="0" xfId="0" applyFont="1" applyBorder="1"/>
    <xf numFmtId="43" fontId="11" fillId="0" borderId="0" xfId="1" applyFont="1" applyBorder="1"/>
    <xf numFmtId="0" fontId="10" fillId="0" borderId="0" xfId="0" applyFont="1" applyBorder="1"/>
    <xf numFmtId="43" fontId="10" fillId="0" borderId="0" xfId="1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26</xdr:row>
      <xdr:rowOff>171450</xdr:rowOff>
    </xdr:from>
    <xdr:to>
      <xdr:col>6</xdr:col>
      <xdr:colOff>666750</xdr:colOff>
      <xdr:row>30</xdr:row>
      <xdr:rowOff>28575</xdr:rowOff>
    </xdr:to>
    <xdr:pic>
      <xdr:nvPicPr>
        <xdr:cNvPr id="2" name="Picture 3" descr="sig_JPM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9725" y="7896225"/>
          <a:ext cx="17335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27</xdr:row>
      <xdr:rowOff>133350</xdr:rowOff>
    </xdr:from>
    <xdr:to>
      <xdr:col>2</xdr:col>
      <xdr:colOff>295275</xdr:colOff>
      <xdr:row>29</xdr:row>
      <xdr:rowOff>180975</xdr:rowOff>
    </xdr:to>
    <xdr:pic>
      <xdr:nvPicPr>
        <xdr:cNvPr id="3" name="Picture 2" descr="MAMMICHELLE SIGNATURE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7900" y="8048625"/>
          <a:ext cx="18669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D1" workbookViewId="0">
      <selection sqref="A1:J33"/>
    </sheetView>
  </sheetViews>
  <sheetFormatPr defaultRowHeight="15"/>
  <cols>
    <col min="1" max="1" width="36.140625" customWidth="1"/>
    <col min="2" max="2" width="13.7109375" customWidth="1"/>
    <col min="3" max="3" width="17.28515625" customWidth="1"/>
    <col min="4" max="4" width="11.85546875" customWidth="1"/>
    <col min="6" max="6" width="11.42578125" customWidth="1"/>
    <col min="7" max="7" width="16.85546875" customWidth="1"/>
    <col min="8" max="8" width="13.85546875" customWidth="1"/>
    <col min="9" max="9" width="11.85546875" customWidth="1"/>
  </cols>
  <sheetData>
    <row r="1" spans="1:10" ht="18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>
      <c r="A4" s="1"/>
      <c r="G4" s="2"/>
      <c r="H4" s="3"/>
    </row>
    <row r="5" spans="1:10" ht="15.75" thickBot="1">
      <c r="A5" s="1"/>
      <c r="G5" s="2"/>
      <c r="H5" s="3"/>
    </row>
    <row r="6" spans="1:10">
      <c r="A6" s="68" t="s">
        <v>3</v>
      </c>
      <c r="B6" s="70" t="s">
        <v>4</v>
      </c>
      <c r="C6" s="70" t="s">
        <v>5</v>
      </c>
      <c r="D6" s="70" t="s">
        <v>6</v>
      </c>
      <c r="E6" s="70" t="s">
        <v>7</v>
      </c>
      <c r="F6" s="72" t="s">
        <v>8</v>
      </c>
      <c r="G6" s="72"/>
      <c r="H6" s="73" t="s">
        <v>9</v>
      </c>
      <c r="I6" s="61" t="s">
        <v>10</v>
      </c>
      <c r="J6" s="63" t="s">
        <v>11</v>
      </c>
    </row>
    <row r="7" spans="1:10" ht="26.25" thickBot="1">
      <c r="A7" s="69"/>
      <c r="B7" s="71"/>
      <c r="C7" s="71"/>
      <c r="D7" s="71"/>
      <c r="E7" s="71"/>
      <c r="F7" s="4" t="s">
        <v>12</v>
      </c>
      <c r="G7" s="5" t="s">
        <v>13</v>
      </c>
      <c r="H7" s="74"/>
      <c r="I7" s="62"/>
      <c r="J7" s="64"/>
    </row>
    <row r="8" spans="1:10" ht="48.75" customHeight="1" thickTop="1">
      <c r="A8" s="6" t="s">
        <v>14</v>
      </c>
      <c r="B8" s="7" t="s">
        <v>15</v>
      </c>
      <c r="C8" s="8">
        <v>58200</v>
      </c>
      <c r="D8" s="9" t="s">
        <v>16</v>
      </c>
      <c r="E8" s="10" t="s">
        <v>17</v>
      </c>
      <c r="F8" s="11"/>
      <c r="G8" s="8">
        <v>58200</v>
      </c>
      <c r="H8" s="8">
        <f t="shared" ref="H8:H22" si="0">+C8-G8</f>
        <v>0</v>
      </c>
      <c r="I8" s="12"/>
      <c r="J8" s="13"/>
    </row>
    <row r="9" spans="1:10" ht="53.25" customHeight="1">
      <c r="A9" s="14" t="s">
        <v>18</v>
      </c>
      <c r="B9" s="15" t="s">
        <v>15</v>
      </c>
      <c r="C9" s="16">
        <f>5000+15000+22500+7907.2+5000+500000+500000+45807+67777.96+124082.05+2500+5000+27000</f>
        <v>1327574.21</v>
      </c>
      <c r="D9" s="17" t="s">
        <v>19</v>
      </c>
      <c r="E9" s="18" t="s">
        <v>17</v>
      </c>
      <c r="F9" s="19"/>
      <c r="G9" s="16">
        <f>20000+22500+7907.2+5000+500000+500000+45807+67777.96+124082.05+2500+5000+27000</f>
        <v>1327574.21</v>
      </c>
      <c r="H9" s="16">
        <f t="shared" si="0"/>
        <v>0</v>
      </c>
      <c r="I9" s="20"/>
      <c r="J9" s="21"/>
    </row>
    <row r="10" spans="1:10" ht="53.25" customHeight="1">
      <c r="A10" s="6" t="s">
        <v>20</v>
      </c>
      <c r="B10" s="7" t="s">
        <v>15</v>
      </c>
      <c r="C10" s="22">
        <v>14971667.24</v>
      </c>
      <c r="D10" s="23" t="s">
        <v>21</v>
      </c>
      <c r="E10" s="24" t="s">
        <v>17</v>
      </c>
      <c r="F10" s="25"/>
      <c r="G10" s="22">
        <f>481233+52577+165000</f>
        <v>698810</v>
      </c>
      <c r="H10" s="22">
        <f t="shared" si="0"/>
        <v>14272857.24</v>
      </c>
      <c r="I10" s="12"/>
      <c r="J10" s="26"/>
    </row>
    <row r="11" spans="1:10" ht="29.25" customHeight="1">
      <c r="A11" s="14" t="s">
        <v>22</v>
      </c>
      <c r="B11" s="15" t="s">
        <v>15</v>
      </c>
      <c r="C11" s="16">
        <v>37958966.890000001</v>
      </c>
      <c r="D11" s="17" t="s">
        <v>19</v>
      </c>
      <c r="E11" s="18" t="s">
        <v>17</v>
      </c>
      <c r="F11" s="19"/>
      <c r="G11" s="16">
        <f>2022.4+2022.4+2022.4+2022.4+1888+7636+2022.4+1888+4950.8+129578+59361.6+12520+357758.1+2022.4+2022.4+4044.8+16500+1677.25+4273.55+113184.5+2022.4+2022.4+2022.4+2022.4+1888</f>
        <v>739395.00000000023</v>
      </c>
      <c r="H11" s="16">
        <f t="shared" si="0"/>
        <v>37219571.890000001</v>
      </c>
      <c r="I11" s="20"/>
      <c r="J11" s="27"/>
    </row>
    <row r="12" spans="1:10" ht="41.25" customHeight="1">
      <c r="A12" s="28" t="s">
        <v>23</v>
      </c>
      <c r="B12" s="7" t="s">
        <v>15</v>
      </c>
      <c r="C12" s="22">
        <v>6616029</v>
      </c>
      <c r="D12" s="29" t="s">
        <v>24</v>
      </c>
      <c r="E12" s="30"/>
      <c r="F12" s="25"/>
      <c r="G12" s="22">
        <f>30000+99000+87000+299770+139995+74950</f>
        <v>730715</v>
      </c>
      <c r="H12" s="22">
        <f t="shared" si="0"/>
        <v>5885314</v>
      </c>
      <c r="I12" s="12"/>
      <c r="J12" s="13"/>
    </row>
    <row r="13" spans="1:10" ht="36.75" customHeight="1">
      <c r="A13" s="14" t="s">
        <v>25</v>
      </c>
      <c r="B13" s="15" t="s">
        <v>15</v>
      </c>
      <c r="C13" s="16">
        <f>843040+714560+1161600+1078440</f>
        <v>3797640</v>
      </c>
      <c r="D13" s="17" t="s">
        <v>26</v>
      </c>
      <c r="E13" s="18" t="s">
        <v>17</v>
      </c>
      <c r="F13" s="19"/>
      <c r="G13" s="16">
        <f>843040+714560+1161600+1078440</f>
        <v>3797640</v>
      </c>
      <c r="H13" s="16">
        <f t="shared" si="0"/>
        <v>0</v>
      </c>
      <c r="I13" s="20"/>
      <c r="J13" s="27"/>
    </row>
    <row r="14" spans="1:10" ht="40.5" customHeight="1">
      <c r="A14" s="6" t="s">
        <v>27</v>
      </c>
      <c r="B14" s="7" t="s">
        <v>15</v>
      </c>
      <c r="C14" s="22">
        <v>1351</v>
      </c>
      <c r="D14" s="29" t="s">
        <v>24</v>
      </c>
      <c r="E14" s="24" t="s">
        <v>17</v>
      </c>
      <c r="F14" s="25"/>
      <c r="G14" s="22">
        <v>1351</v>
      </c>
      <c r="H14" s="22">
        <f t="shared" si="0"/>
        <v>0</v>
      </c>
      <c r="I14" s="12"/>
      <c r="J14" s="13"/>
    </row>
    <row r="15" spans="1:10" ht="35.25" customHeight="1">
      <c r="A15" s="14" t="s">
        <v>28</v>
      </c>
      <c r="B15" s="15" t="s">
        <v>15</v>
      </c>
      <c r="C15" s="16">
        <v>6000000</v>
      </c>
      <c r="D15" s="31" t="s">
        <v>29</v>
      </c>
      <c r="E15" s="31" t="s">
        <v>29</v>
      </c>
      <c r="F15" s="19"/>
      <c r="G15" s="16">
        <f>1124901.94+4228621.06</f>
        <v>5353523</v>
      </c>
      <c r="H15" s="16">
        <f t="shared" si="0"/>
        <v>646477</v>
      </c>
      <c r="I15" s="20"/>
      <c r="J15" s="27"/>
    </row>
    <row r="16" spans="1:10" ht="42" customHeight="1">
      <c r="A16" s="6" t="s">
        <v>30</v>
      </c>
      <c r="B16" s="7" t="s">
        <v>15</v>
      </c>
      <c r="C16" s="22">
        <v>702000</v>
      </c>
      <c r="D16" s="29" t="s">
        <v>21</v>
      </c>
      <c r="E16" s="29" t="s">
        <v>17</v>
      </c>
      <c r="F16" s="25"/>
      <c r="G16" s="22">
        <v>702000</v>
      </c>
      <c r="H16" s="22">
        <f t="shared" si="0"/>
        <v>0</v>
      </c>
      <c r="I16" s="12"/>
      <c r="J16" s="13"/>
    </row>
    <row r="17" spans="1:10" ht="32.25" customHeight="1">
      <c r="A17" s="14" t="s">
        <v>31</v>
      </c>
      <c r="B17" s="15" t="s">
        <v>15</v>
      </c>
      <c r="C17" s="16">
        <v>2000000</v>
      </c>
      <c r="D17" s="31" t="s">
        <v>29</v>
      </c>
      <c r="E17" s="31" t="s">
        <v>29</v>
      </c>
      <c r="F17" s="32"/>
      <c r="G17" s="16">
        <v>1995559.22</v>
      </c>
      <c r="H17" s="16">
        <f>+C17-G17</f>
        <v>4440.7800000000279</v>
      </c>
      <c r="I17" s="33"/>
      <c r="J17" s="27"/>
    </row>
    <row r="18" spans="1:10" ht="48.75" customHeight="1">
      <c r="A18" s="6" t="s">
        <v>32</v>
      </c>
      <c r="B18" s="7" t="s">
        <v>15</v>
      </c>
      <c r="C18" s="22">
        <v>100000</v>
      </c>
      <c r="D18" s="29" t="s">
        <v>29</v>
      </c>
      <c r="E18" s="29" t="s">
        <v>17</v>
      </c>
      <c r="F18" s="34"/>
      <c r="G18" s="22">
        <v>12504</v>
      </c>
      <c r="H18" s="22">
        <f>+C18-G18</f>
        <v>87496</v>
      </c>
      <c r="I18" s="34"/>
      <c r="J18" s="35"/>
    </row>
    <row r="19" spans="1:10" ht="33.75" customHeight="1">
      <c r="A19" s="14" t="s">
        <v>33</v>
      </c>
      <c r="B19" s="15" t="s">
        <v>15</v>
      </c>
      <c r="C19" s="16">
        <v>250000</v>
      </c>
      <c r="D19" s="31" t="s">
        <v>29</v>
      </c>
      <c r="E19" s="18" t="s">
        <v>17</v>
      </c>
      <c r="F19" s="36"/>
      <c r="G19" s="16">
        <v>13929</v>
      </c>
      <c r="H19" s="16">
        <f>+C19-G19</f>
        <v>236071</v>
      </c>
      <c r="I19" s="33"/>
      <c r="J19" s="27"/>
    </row>
    <row r="20" spans="1:10" ht="33.75" customHeight="1">
      <c r="A20" s="6" t="s">
        <v>34</v>
      </c>
      <c r="B20" s="7" t="s">
        <v>15</v>
      </c>
      <c r="C20" s="22">
        <v>6592173</v>
      </c>
      <c r="D20" s="29" t="s">
        <v>29</v>
      </c>
      <c r="E20" s="29" t="s">
        <v>17</v>
      </c>
      <c r="F20" s="37"/>
      <c r="G20" s="22">
        <v>6581101.0999999996</v>
      </c>
      <c r="H20" s="22">
        <f>+C20-G20</f>
        <v>11071.900000000373</v>
      </c>
      <c r="I20" s="38"/>
      <c r="J20" s="13"/>
    </row>
    <row r="21" spans="1:10">
      <c r="A21" s="39" t="s">
        <v>35</v>
      </c>
      <c r="B21" s="40" t="s">
        <v>15</v>
      </c>
      <c r="C21" s="41">
        <v>353000</v>
      </c>
      <c r="D21" s="31" t="s">
        <v>29</v>
      </c>
      <c r="E21" s="18" t="s">
        <v>17</v>
      </c>
      <c r="F21" s="19"/>
      <c r="G21" s="16">
        <f>25000+25000+25000+25000+75000+75000</f>
        <v>250000</v>
      </c>
      <c r="H21" s="42">
        <f>+C21-G21</f>
        <v>103000</v>
      </c>
      <c r="I21" s="20"/>
      <c r="J21" s="27"/>
    </row>
    <row r="22" spans="1:10" ht="44.25" customHeight="1" thickBot="1">
      <c r="A22" s="43" t="s">
        <v>36</v>
      </c>
      <c r="B22" s="44" t="s">
        <v>15</v>
      </c>
      <c r="C22" s="45">
        <f>15212.88+18875.27+18438.62+17955</f>
        <v>70481.77</v>
      </c>
      <c r="D22" s="46" t="s">
        <v>19</v>
      </c>
      <c r="E22" s="47" t="s">
        <v>17</v>
      </c>
      <c r="F22" s="48"/>
      <c r="G22" s="49">
        <f>15212.88+18875.27+18438.62+17955</f>
        <v>70481.77</v>
      </c>
      <c r="H22" s="50">
        <f t="shared" si="0"/>
        <v>0</v>
      </c>
      <c r="I22" s="51"/>
      <c r="J22" s="52"/>
    </row>
    <row r="23" spans="1:10">
      <c r="A23" s="1"/>
      <c r="G23" s="2"/>
      <c r="H23" s="3"/>
    </row>
    <row r="24" spans="1:10">
      <c r="A24" s="53" t="s">
        <v>37</v>
      </c>
      <c r="B24" s="53"/>
      <c r="C24" s="53"/>
      <c r="D24" s="53"/>
      <c r="E24" s="53"/>
      <c r="F24" s="53"/>
      <c r="G24" s="53"/>
      <c r="H24" s="53"/>
      <c r="I24" s="53"/>
      <c r="J24" s="53"/>
    </row>
    <row r="25" spans="1:10">
      <c r="A25" s="53"/>
      <c r="B25" s="53"/>
      <c r="C25" s="53"/>
      <c r="D25" s="53"/>
      <c r="E25" s="53"/>
      <c r="F25" s="53"/>
      <c r="G25" s="53"/>
      <c r="H25" s="53"/>
      <c r="I25" s="53"/>
      <c r="J25" s="53"/>
    </row>
    <row r="26" spans="1:10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0">
      <c r="A28" s="53"/>
      <c r="B28" s="53"/>
      <c r="C28" s="53"/>
      <c r="D28" s="53"/>
      <c r="E28" s="53"/>
      <c r="F28" s="53"/>
      <c r="G28" s="53"/>
      <c r="H28" s="53"/>
      <c r="I28" s="53"/>
      <c r="J28" s="53"/>
    </row>
    <row r="29" spans="1:10">
      <c r="A29" s="54"/>
      <c r="B29" s="54"/>
      <c r="C29" s="54"/>
      <c r="D29" s="55"/>
      <c r="E29" s="55"/>
      <c r="F29" s="55"/>
      <c r="G29" s="55"/>
      <c r="H29" s="55"/>
      <c r="I29" s="55"/>
      <c r="J29" s="55"/>
    </row>
    <row r="30" spans="1:10">
      <c r="A30" s="54"/>
      <c r="B30" s="54"/>
      <c r="C30" s="54"/>
      <c r="D30" s="55"/>
      <c r="E30" s="55"/>
      <c r="F30" s="55"/>
      <c r="G30" s="55"/>
      <c r="H30" s="55"/>
      <c r="I30" s="55"/>
      <c r="J30" s="55"/>
    </row>
    <row r="31" spans="1:10">
      <c r="A31" s="56"/>
      <c r="B31" s="57" t="s">
        <v>38</v>
      </c>
      <c r="C31" s="57"/>
      <c r="D31" s="58"/>
      <c r="E31" s="58"/>
      <c r="F31" s="58" t="s">
        <v>39</v>
      </c>
      <c r="G31" s="58"/>
      <c r="H31" s="58"/>
      <c r="I31" s="58"/>
      <c r="J31" s="58"/>
    </row>
    <row r="32" spans="1:10">
      <c r="A32" s="1"/>
      <c r="B32" s="59" t="s">
        <v>40</v>
      </c>
      <c r="C32" s="54"/>
      <c r="D32" s="55"/>
      <c r="E32" s="55"/>
      <c r="F32" s="60" t="s">
        <v>41</v>
      </c>
      <c r="G32" s="55"/>
      <c r="H32" s="55"/>
      <c r="I32" s="55"/>
      <c r="J32" s="55"/>
    </row>
    <row r="33" spans="1:8">
      <c r="A33" s="1"/>
      <c r="G33" s="2"/>
      <c r="H33" s="3"/>
    </row>
  </sheetData>
  <sheetProtection password="D60D" sheet="1" objects="1" scenarios="1"/>
  <mergeCells count="12">
    <mergeCell ref="I6:I7"/>
    <mergeCell ref="J6:J7"/>
    <mergeCell ref="A1:J1"/>
    <mergeCell ref="A2:J2"/>
    <mergeCell ref="A3:J3"/>
    <mergeCell ref="A6:A7"/>
    <mergeCell ref="B6:B7"/>
    <mergeCell ref="C6:C7"/>
    <mergeCell ref="D6:D7"/>
    <mergeCell ref="E6:E7"/>
    <mergeCell ref="F6:G6"/>
    <mergeCell ref="H6:H7"/>
  </mergeCells>
  <pageMargins left="0.7" right="0.7" top="0.75" bottom="0.75" header="0.3" footer="0.3"/>
  <pageSetup scale="6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2017-10-22T06:15:36Z</cp:lastPrinted>
  <dcterms:created xsi:type="dcterms:W3CDTF">2017-05-30T10:28:49Z</dcterms:created>
  <dcterms:modified xsi:type="dcterms:W3CDTF">2017-10-22T06:16:11Z</dcterms:modified>
</cp:coreProperties>
</file>